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ANBRN01\VOLBRNTSFARM\TSHome\casren00\Desktop\GS15\"/>
    </mc:Choice>
  </mc:AlternateContent>
  <bookViews>
    <workbookView xWindow="0" yWindow="0" windowWidth="25200" windowHeight="11970" activeTab="1"/>
  </bookViews>
  <sheets>
    <sheet name="Raumprog.|Prog.planivolumetrico" sheetId="2" r:id="rId1"/>
    <sheet name="Kostenschätzung|Stima dei costi" sheetId="1" r:id="rId2"/>
  </sheets>
  <definedNames>
    <definedName name="_xlnm.Print_Area" localSheetId="1">'Kostenschätzung|Stima dei costi'!$A$1:$I$38</definedName>
    <definedName name="_xlnm.Print_Area" localSheetId="0">'Raumprog.|Prog.planivolumetrico'!$A$1:$I$25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 l="1"/>
  <c r="I13" i="1"/>
  <c r="G13" i="1"/>
  <c r="I12" i="2"/>
  <c r="G12" i="1" l="1"/>
  <c r="I12" i="1" s="1"/>
  <c r="I11" i="2"/>
  <c r="I10" i="2"/>
  <c r="I11" i="1"/>
  <c r="G11" i="1"/>
  <c r="I18" i="2" l="1"/>
  <c r="I17" i="2"/>
  <c r="I13" i="2"/>
  <c r="I9" i="2"/>
  <c r="I8" i="2"/>
  <c r="I7" i="2"/>
  <c r="I6" i="2"/>
  <c r="G14" i="1" l="1"/>
  <c r="I14" i="1" s="1"/>
  <c r="G10" i="1"/>
  <c r="I10" i="1" s="1"/>
  <c r="G9" i="1"/>
  <c r="I9" i="1" s="1"/>
  <c r="G8" i="1"/>
  <c r="I8" i="1" s="1"/>
  <c r="G20" i="1"/>
  <c r="I20" i="1" s="1"/>
  <c r="G19" i="1"/>
  <c r="I19" i="1" s="1"/>
  <c r="G7" i="1"/>
  <c r="I7" i="1" s="1"/>
  <c r="I16" i="1" l="1"/>
  <c r="I21" i="1"/>
  <c r="I30" i="1" l="1"/>
  <c r="I35" i="1"/>
  <c r="I33" i="1" l="1"/>
  <c r="I34" i="1" l="1"/>
  <c r="I36" i="1" s="1"/>
  <c r="I37" i="1" l="1"/>
  <c r="I38" i="1" s="1"/>
</calcChain>
</file>

<file path=xl/sharedStrings.xml><?xml version="1.0" encoding="utf-8"?>
<sst xmlns="http://schemas.openxmlformats.org/spreadsheetml/2006/main" count="188" uniqueCount="121">
  <si>
    <t>GS15 Grundschule Josef Bachlechner. Neubau Turnhalle und Anpassung Schulgebäude</t>
  </si>
  <si>
    <t>Turnhalle</t>
  </si>
  <si>
    <t>m³</t>
  </si>
  <si>
    <t>€/m³</t>
  </si>
  <si>
    <t>2x (40-60m²)</t>
  </si>
  <si>
    <t>Umkleiden Schüler</t>
  </si>
  <si>
    <t>24 x 36 = 864m²</t>
  </si>
  <si>
    <t>Geräteraum</t>
  </si>
  <si>
    <t>50 - 60m²</t>
  </si>
  <si>
    <t>Aufzug</t>
  </si>
  <si>
    <t>Umbau Untergeschoss Westflügel</t>
  </si>
  <si>
    <t xml:space="preserve"> </t>
  </si>
  <si>
    <t>Einrichtung Turnhalle</t>
  </si>
  <si>
    <t xml:space="preserve">Einrichtung Umbau </t>
  </si>
  <si>
    <t>Gesamtbetrag der Arbeiten</t>
  </si>
  <si>
    <t>Beleuchtung Turnhalle</t>
  </si>
  <si>
    <t>Beleuchtung Umbau</t>
  </si>
  <si>
    <t>Überschlägige Kostenschätzung</t>
  </si>
  <si>
    <t>A1</t>
  </si>
  <si>
    <t>A2</t>
  </si>
  <si>
    <t>A3</t>
  </si>
  <si>
    <t>B</t>
  </si>
  <si>
    <t>B1</t>
  </si>
  <si>
    <t>B2</t>
  </si>
  <si>
    <t>B3</t>
  </si>
  <si>
    <t>B4</t>
  </si>
  <si>
    <t>Summe zur Verfügung der Verwaltung</t>
  </si>
  <si>
    <t>A</t>
  </si>
  <si>
    <t>Fürsorgebeitrag auf B1</t>
  </si>
  <si>
    <t>Mehrwertsteuer auf A1 und A2</t>
  </si>
  <si>
    <t>Mehrwertsteuer auf A3, B1 und B2</t>
  </si>
  <si>
    <t>Technische Spesen auf A1, A2 und A3</t>
  </si>
  <si>
    <t>GESAMT</t>
  </si>
  <si>
    <t>Umbau Eingangsbereich Erdgeschoss</t>
  </si>
  <si>
    <t>Raumprogramm</t>
  </si>
  <si>
    <t>Beschreibung</t>
  </si>
  <si>
    <t>Breite mind. 6 Meter</t>
  </si>
  <si>
    <t>10m²</t>
  </si>
  <si>
    <t>1.1</t>
  </si>
  <si>
    <t>1.2</t>
  </si>
  <si>
    <t>1.3</t>
  </si>
  <si>
    <t>1.4</t>
  </si>
  <si>
    <t>1.5</t>
  </si>
  <si>
    <t>1.6</t>
  </si>
  <si>
    <t>Erste-Hilfe-Raum</t>
  </si>
  <si>
    <t>14m²</t>
  </si>
  <si>
    <t>2.1</t>
  </si>
  <si>
    <t>2.2</t>
  </si>
  <si>
    <t>Eingangsbereich Erdgeschoss</t>
  </si>
  <si>
    <t>Untergeschoss Westflügel</t>
  </si>
  <si>
    <t>3.1</t>
  </si>
  <si>
    <t>3.2</t>
  </si>
  <si>
    <t>3.3</t>
  </si>
  <si>
    <t>3.4</t>
  </si>
  <si>
    <t>Technikraum</t>
  </si>
  <si>
    <t>Anbindung der Turnhalle an das Schulgebäude</t>
  </si>
  <si>
    <t>Gemeinschaftsgarderobe</t>
  </si>
  <si>
    <t>Umkleide Lehrer</t>
  </si>
  <si>
    <t>1 x (10-15m²)</t>
  </si>
  <si>
    <t>1.7</t>
  </si>
  <si>
    <t>1.8</t>
  </si>
  <si>
    <t>1.8b</t>
  </si>
  <si>
    <t>20m²</t>
  </si>
  <si>
    <t>3.5</t>
  </si>
  <si>
    <t>Beschallung Turnhalle</t>
  </si>
  <si>
    <t>Neubau | Nuova costruzione</t>
  </si>
  <si>
    <t>Umbau | Ristrutturazione</t>
  </si>
  <si>
    <t>Einrichtung | Arredamento</t>
  </si>
  <si>
    <t>Summe zur Verfügung der Verwaltung | Somme a disposizione dell'amministrazione</t>
  </si>
  <si>
    <t>Betrag der Arbeiten | Importo dei lavori</t>
  </si>
  <si>
    <t>Stima approssimativa dei costi</t>
  </si>
  <si>
    <t>GS15 Scuola elementare Josef Bachlechner. Nuova costruzione palestra e adattamento edificio scolastico</t>
  </si>
  <si>
    <t>Palestra</t>
  </si>
  <si>
    <t>Vano attrezzature</t>
  </si>
  <si>
    <t>Spogliatoi alunni</t>
  </si>
  <si>
    <t>Spogliatoio insegnanti</t>
  </si>
  <si>
    <t>Vano Pronto Soccorso</t>
  </si>
  <si>
    <t>Vano tecnico</t>
  </si>
  <si>
    <t>Ascensore</t>
  </si>
  <si>
    <t>Ripostiglio/vano pulizia</t>
  </si>
  <si>
    <t>Ristrutturazione zona di entrata pianoterra</t>
  </si>
  <si>
    <t>Ristrutturazione piano sotterraneo ala ovest</t>
  </si>
  <si>
    <t>Somma parziale</t>
  </si>
  <si>
    <t>Zwischensumme</t>
  </si>
  <si>
    <t>Importo totale dei lavori</t>
  </si>
  <si>
    <t>Arredamento palestra</t>
  </si>
  <si>
    <t>Arredamento ristrutturazione</t>
  </si>
  <si>
    <t>Illuminazione palestra</t>
  </si>
  <si>
    <t>Illuminazione ristrutturazione</t>
  </si>
  <si>
    <t>Insonorizzazione palestra</t>
  </si>
  <si>
    <t>Spese tecniche su A1, A2 e A3</t>
  </si>
  <si>
    <t>Contributo previdenziale su B1</t>
  </si>
  <si>
    <t>IVA su A1 e A2</t>
  </si>
  <si>
    <t>IVA su A3, B1 e B2</t>
  </si>
  <si>
    <t>Somme a disposizione dell'amministrazione</t>
  </si>
  <si>
    <t>TOTALE</t>
  </si>
  <si>
    <t>Superficie percorsi</t>
  </si>
  <si>
    <t>Erschließungsfläche</t>
  </si>
  <si>
    <t>Abstellraum/Putzraum</t>
  </si>
  <si>
    <t>flexibel nutzbar, in 3 Bereiche abteilbar, getrennte Zugänge</t>
  </si>
  <si>
    <t>Bibliothek</t>
  </si>
  <si>
    <t>Raum</t>
  </si>
  <si>
    <t>Locale</t>
  </si>
  <si>
    <t>Descrizione</t>
  </si>
  <si>
    <t>Programma planivolumetrico</t>
  </si>
  <si>
    <t>larghezza minima 6 metri</t>
  </si>
  <si>
    <t>utilizzabile in modo flessibile, separabile in 3 zone, accessi separati</t>
  </si>
  <si>
    <t>2 Umkleideeinheiten mit Umkleide, Nassbereich und WC</t>
  </si>
  <si>
    <t>2 unità di spogliatoi con vano spogliatoio, doccia e wc</t>
  </si>
  <si>
    <t>1 Umkleideeinheit mit Umkleide, Nassbereich und WC</t>
  </si>
  <si>
    <t>1 unità di spogliatoi con vano spogliatoio, doccia e wc</t>
  </si>
  <si>
    <t>Collegamento della palestra all'edificio scolastico</t>
  </si>
  <si>
    <t>zur behindertengerechten Erschließung des Osttraktes</t>
  </si>
  <si>
    <t>per l'accesso adatto per disabili all'ala est</t>
  </si>
  <si>
    <t xml:space="preserve"> Nettofläche
Superficie netta</t>
  </si>
  <si>
    <t>Höhe
altezza</t>
  </si>
  <si>
    <t>m² brutto
m² lordo</t>
  </si>
  <si>
    <t>Nettofläche
Superficie netta</t>
  </si>
  <si>
    <t>Betrag
Importo</t>
  </si>
  <si>
    <t>Biblioteca</t>
  </si>
  <si>
    <t>Guardaroba comunitario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</si>
</sst>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44" fontId="0" fillId="0" borderId="0" xfId="1" applyFont="1" applyBorder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NumberFormat="1" applyFont="1" applyAlignment="1">
      <alignment vertical="center" wrapText="1"/>
    </xf>
    <xf numFmtId="4" fontId="5" fillId="0" borderId="0" xfId="0" applyNumberFormat="1" applyFont="1" applyAlignment="1">
      <alignment vertical="center"/>
    </xf>
    <xf numFmtId="0" fontId="5" fillId="0" borderId="0" xfId="0" applyFont="1" applyBorder="1" applyAlignment="1">
      <alignment vertical="center"/>
    </xf>
    <xf numFmtId="44" fontId="5" fillId="0" borderId="0" xfId="1" applyFont="1" applyBorder="1" applyAlignment="1">
      <alignment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4" fontId="5" fillId="0" borderId="1" xfId="0" applyNumberFormat="1" applyFont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" xfId="0" applyNumberFormat="1" applyFont="1" applyFill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/>
    </xf>
    <xf numFmtId="44" fontId="0" fillId="0" borderId="0" xfId="1" applyFont="1" applyAlignment="1">
      <alignment vertical="center"/>
    </xf>
    <xf numFmtId="0" fontId="2" fillId="0" borderId="0" xfId="0" applyFont="1" applyAlignment="1">
      <alignment vertical="center"/>
    </xf>
    <xf numFmtId="44" fontId="5" fillId="0" borderId="0" xfId="1" applyFont="1" applyAlignment="1">
      <alignment vertic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4" fontId="5" fillId="0" borderId="1" xfId="1" applyFont="1" applyBorder="1" applyAlignment="1">
      <alignment vertical="center"/>
    </xf>
    <xf numFmtId="2" fontId="0" fillId="0" borderId="1" xfId="0" applyNumberForma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4" fontId="6" fillId="0" borderId="1" xfId="1" applyFont="1" applyBorder="1" applyAlignment="1">
      <alignment vertical="center"/>
    </xf>
    <xf numFmtId="44" fontId="7" fillId="0" borderId="1" xfId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4" fontId="4" fillId="0" borderId="1" xfId="1" applyFont="1" applyBorder="1" applyAlignment="1">
      <alignment vertical="center"/>
    </xf>
    <xf numFmtId="9" fontId="5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4" fontId="5" fillId="0" borderId="1" xfId="1" applyFont="1" applyBorder="1" applyAlignment="1">
      <alignment horizontal="center" vertical="center" wrapText="1"/>
    </xf>
    <xf numFmtId="4" fontId="0" fillId="0" borderId="0" xfId="0" applyNumberFormat="1" applyBorder="1" applyAlignment="1">
      <alignment vertic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zoomScaleNormal="100" workbookViewId="0"/>
  </sheetViews>
  <sheetFormatPr baseColWidth="10" defaultRowHeight="15" x14ac:dyDescent="0.25"/>
  <cols>
    <col min="1" max="1" width="5.5703125" style="4" customWidth="1"/>
    <col min="2" max="2" width="27" style="4" customWidth="1"/>
    <col min="3" max="3" width="45.28515625" style="29" customWidth="1"/>
    <col min="4" max="4" width="42.85546875" style="29" customWidth="1"/>
    <col min="5" max="5" width="44.85546875" style="29" customWidth="1"/>
    <col min="6" max="6" width="20.42578125" style="4" customWidth="1"/>
    <col min="7" max="7" width="10.42578125" style="4" customWidth="1"/>
    <col min="8" max="8" width="11.42578125" style="4"/>
    <col min="9" max="9" width="13.42578125" style="50" customWidth="1"/>
    <col min="10" max="10" width="12.7109375" style="6" customWidth="1"/>
    <col min="11" max="11" width="15" style="7" customWidth="1"/>
    <col min="12" max="12" width="11.42578125" style="6"/>
    <col min="13" max="16384" width="11.42578125" style="4"/>
  </cols>
  <sheetData>
    <row r="1" spans="1:11" x14ac:dyDescent="0.25">
      <c r="A1" s="1" t="s">
        <v>0</v>
      </c>
      <c r="B1" s="2"/>
      <c r="C1" s="3"/>
      <c r="D1" s="1" t="s">
        <v>71</v>
      </c>
      <c r="E1" s="3"/>
    </row>
    <row r="2" spans="1:11" x14ac:dyDescent="0.25">
      <c r="A2" s="2" t="s">
        <v>34</v>
      </c>
      <c r="B2" s="2"/>
      <c r="C2" s="3"/>
      <c r="D2" s="2" t="s">
        <v>104</v>
      </c>
      <c r="E2" s="3"/>
    </row>
    <row r="4" spans="1:11" x14ac:dyDescent="0.25">
      <c r="A4" s="8" t="s">
        <v>18</v>
      </c>
      <c r="B4" s="9" t="s">
        <v>65</v>
      </c>
      <c r="C4" s="10"/>
      <c r="D4" s="10"/>
      <c r="E4" s="10"/>
      <c r="F4" s="2"/>
      <c r="G4" s="2"/>
      <c r="H4" s="2"/>
      <c r="I4" s="26"/>
      <c r="J4" s="12"/>
      <c r="K4" s="13"/>
    </row>
    <row r="5" spans="1:11" ht="25.5" customHeight="1" x14ac:dyDescent="0.25">
      <c r="A5" s="14"/>
      <c r="B5" s="30" t="s">
        <v>101</v>
      </c>
      <c r="C5" s="30" t="s">
        <v>35</v>
      </c>
      <c r="D5" s="30" t="s">
        <v>102</v>
      </c>
      <c r="E5" s="30" t="s">
        <v>103</v>
      </c>
      <c r="F5" s="16" t="s">
        <v>114</v>
      </c>
      <c r="G5" s="16" t="s">
        <v>116</v>
      </c>
      <c r="H5" s="16" t="s">
        <v>115</v>
      </c>
      <c r="I5" s="17" t="s">
        <v>2</v>
      </c>
      <c r="J5" s="18"/>
      <c r="K5" s="13"/>
    </row>
    <row r="6" spans="1:11" ht="25.5" x14ac:dyDescent="0.25">
      <c r="A6" s="19" t="s">
        <v>38</v>
      </c>
      <c r="B6" s="15" t="s">
        <v>1</v>
      </c>
      <c r="C6" s="20" t="s">
        <v>99</v>
      </c>
      <c r="D6" s="20" t="s">
        <v>72</v>
      </c>
      <c r="E6" s="20" t="s">
        <v>106</v>
      </c>
      <c r="F6" s="21" t="s">
        <v>6</v>
      </c>
      <c r="G6" s="15">
        <v>925</v>
      </c>
      <c r="H6" s="15">
        <v>7.5</v>
      </c>
      <c r="I6" s="22">
        <f t="shared" ref="I6:I13" si="0">G6*H6</f>
        <v>6937.5</v>
      </c>
      <c r="J6" s="12"/>
      <c r="K6" s="13"/>
    </row>
    <row r="7" spans="1:11" ht="15" customHeight="1" x14ac:dyDescent="0.25">
      <c r="A7" s="19" t="s">
        <v>39</v>
      </c>
      <c r="B7" s="15" t="s">
        <v>7</v>
      </c>
      <c r="C7" s="20" t="s">
        <v>36</v>
      </c>
      <c r="D7" s="20" t="s">
        <v>73</v>
      </c>
      <c r="E7" s="20" t="s">
        <v>105</v>
      </c>
      <c r="F7" s="21" t="s">
        <v>8</v>
      </c>
      <c r="G7" s="15">
        <v>70</v>
      </c>
      <c r="H7" s="15">
        <v>4</v>
      </c>
      <c r="I7" s="22">
        <f t="shared" si="0"/>
        <v>280</v>
      </c>
      <c r="J7" s="12"/>
      <c r="K7" s="13"/>
    </row>
    <row r="8" spans="1:11" ht="15" customHeight="1" x14ac:dyDescent="0.25">
      <c r="A8" s="19" t="s">
        <v>40</v>
      </c>
      <c r="B8" s="15" t="s">
        <v>5</v>
      </c>
      <c r="C8" s="20" t="s">
        <v>107</v>
      </c>
      <c r="D8" s="20" t="s">
        <v>74</v>
      </c>
      <c r="E8" s="20" t="s">
        <v>108</v>
      </c>
      <c r="F8" s="21" t="s">
        <v>4</v>
      </c>
      <c r="G8" s="15">
        <v>120</v>
      </c>
      <c r="H8" s="15">
        <v>4</v>
      </c>
      <c r="I8" s="22">
        <f t="shared" si="0"/>
        <v>480</v>
      </c>
      <c r="J8" s="12"/>
      <c r="K8" s="13"/>
    </row>
    <row r="9" spans="1:11" ht="15" customHeight="1" x14ac:dyDescent="0.25">
      <c r="A9" s="19" t="s">
        <v>41</v>
      </c>
      <c r="B9" s="15" t="s">
        <v>57</v>
      </c>
      <c r="C9" s="20" t="s">
        <v>109</v>
      </c>
      <c r="D9" s="20" t="s">
        <v>75</v>
      </c>
      <c r="E9" s="20" t="s">
        <v>110</v>
      </c>
      <c r="F9" s="21" t="s">
        <v>58</v>
      </c>
      <c r="G9" s="15">
        <v>18</v>
      </c>
      <c r="H9" s="15">
        <v>4</v>
      </c>
      <c r="I9" s="22">
        <f t="shared" si="0"/>
        <v>72</v>
      </c>
      <c r="J9" s="12"/>
      <c r="K9" s="13"/>
    </row>
    <row r="10" spans="1:11" ht="15" customHeight="1" x14ac:dyDescent="0.25">
      <c r="A10" s="19" t="s">
        <v>42</v>
      </c>
      <c r="B10" s="15" t="s">
        <v>44</v>
      </c>
      <c r="C10" s="20"/>
      <c r="D10" s="20" t="s">
        <v>76</v>
      </c>
      <c r="E10" s="20"/>
      <c r="F10" s="21" t="s">
        <v>37</v>
      </c>
      <c r="G10" s="15">
        <v>15</v>
      </c>
      <c r="H10" s="15">
        <v>4</v>
      </c>
      <c r="I10" s="22">
        <f t="shared" si="0"/>
        <v>60</v>
      </c>
      <c r="J10" s="12"/>
      <c r="K10" s="13"/>
    </row>
    <row r="11" spans="1:11" ht="15" customHeight="1" x14ac:dyDescent="0.25">
      <c r="A11" s="19" t="s">
        <v>43</v>
      </c>
      <c r="B11" s="15" t="s">
        <v>98</v>
      </c>
      <c r="C11" s="20"/>
      <c r="D11" s="20" t="s">
        <v>79</v>
      </c>
      <c r="E11" s="20"/>
      <c r="F11" s="21" t="s">
        <v>45</v>
      </c>
      <c r="G11" s="15">
        <v>18</v>
      </c>
      <c r="H11" s="15">
        <v>4</v>
      </c>
      <c r="I11" s="22">
        <f t="shared" si="0"/>
        <v>72</v>
      </c>
      <c r="J11" s="12"/>
      <c r="K11" s="13"/>
    </row>
    <row r="12" spans="1:11" ht="15" customHeight="1" x14ac:dyDescent="0.25">
      <c r="A12" s="19" t="s">
        <v>59</v>
      </c>
      <c r="B12" s="15" t="s">
        <v>54</v>
      </c>
      <c r="C12" s="20"/>
      <c r="D12" s="20" t="s">
        <v>77</v>
      </c>
      <c r="E12" s="20"/>
      <c r="F12" s="21" t="s">
        <v>62</v>
      </c>
      <c r="G12" s="15">
        <v>25</v>
      </c>
      <c r="H12" s="15">
        <v>4</v>
      </c>
      <c r="I12" s="22">
        <f t="shared" si="0"/>
        <v>100</v>
      </c>
      <c r="J12" s="12"/>
      <c r="K12" s="13"/>
    </row>
    <row r="13" spans="1:11" ht="15" customHeight="1" x14ac:dyDescent="0.25">
      <c r="A13" s="19" t="s">
        <v>60</v>
      </c>
      <c r="B13" s="15" t="s">
        <v>97</v>
      </c>
      <c r="C13" s="20" t="s">
        <v>55</v>
      </c>
      <c r="D13" s="20" t="s">
        <v>96</v>
      </c>
      <c r="E13" s="20" t="s">
        <v>111</v>
      </c>
      <c r="F13" s="21"/>
      <c r="G13" s="15">
        <v>150</v>
      </c>
      <c r="H13" s="15">
        <v>4</v>
      </c>
      <c r="I13" s="22">
        <f t="shared" si="0"/>
        <v>600</v>
      </c>
      <c r="J13" s="12"/>
      <c r="K13" s="13"/>
    </row>
    <row r="14" spans="1:11" ht="15" customHeight="1" x14ac:dyDescent="0.25">
      <c r="A14" s="19" t="s">
        <v>61</v>
      </c>
      <c r="B14" s="23" t="s">
        <v>9</v>
      </c>
      <c r="C14" s="24" t="s">
        <v>112</v>
      </c>
      <c r="D14" s="24" t="s">
        <v>78</v>
      </c>
      <c r="E14" s="24" t="s">
        <v>113</v>
      </c>
      <c r="F14" s="15"/>
      <c r="G14" s="15"/>
      <c r="H14" s="15"/>
      <c r="I14" s="22"/>
      <c r="J14" s="12"/>
      <c r="K14" s="13"/>
    </row>
    <row r="15" spans="1:11" x14ac:dyDescent="0.25">
      <c r="B15" s="2"/>
      <c r="C15" s="3"/>
      <c r="D15" s="3"/>
      <c r="E15" s="3"/>
      <c r="F15" s="2"/>
      <c r="G15" s="2"/>
      <c r="H15" s="2"/>
      <c r="I15" s="26"/>
      <c r="J15" s="12"/>
      <c r="K15" s="13"/>
    </row>
    <row r="16" spans="1:11" x14ac:dyDescent="0.25">
      <c r="A16" s="8" t="s">
        <v>19</v>
      </c>
      <c r="B16" s="9" t="s">
        <v>66</v>
      </c>
      <c r="C16" s="10"/>
      <c r="D16" s="10"/>
      <c r="E16" s="10"/>
      <c r="F16" s="2"/>
      <c r="G16" s="2"/>
      <c r="H16" s="2"/>
      <c r="I16" s="26"/>
      <c r="J16" s="12"/>
      <c r="K16" s="13"/>
    </row>
    <row r="17" spans="1:11" x14ac:dyDescent="0.25">
      <c r="A17" s="19" t="s">
        <v>46</v>
      </c>
      <c r="B17" s="15" t="s">
        <v>48</v>
      </c>
      <c r="C17" s="20" t="s">
        <v>56</v>
      </c>
      <c r="D17" s="20" t="s">
        <v>80</v>
      </c>
      <c r="E17" s="20" t="s">
        <v>120</v>
      </c>
      <c r="F17" s="15"/>
      <c r="G17" s="15">
        <v>260</v>
      </c>
      <c r="H17" s="15">
        <v>2.87</v>
      </c>
      <c r="I17" s="22">
        <f>G17*H17</f>
        <v>746.2</v>
      </c>
      <c r="J17" s="12"/>
      <c r="K17" s="13"/>
    </row>
    <row r="18" spans="1:11" x14ac:dyDescent="0.25">
      <c r="A18" s="19" t="s">
        <v>47</v>
      </c>
      <c r="B18" s="15" t="s">
        <v>49</v>
      </c>
      <c r="C18" s="20" t="s">
        <v>100</v>
      </c>
      <c r="D18" s="20" t="s">
        <v>81</v>
      </c>
      <c r="E18" s="20" t="s">
        <v>119</v>
      </c>
      <c r="F18" s="15"/>
      <c r="G18" s="15">
        <v>495</v>
      </c>
      <c r="H18" s="15">
        <v>3.3</v>
      </c>
      <c r="I18" s="22">
        <f>G18*H18</f>
        <v>1633.5</v>
      </c>
      <c r="J18" s="12"/>
      <c r="K18" s="13"/>
    </row>
    <row r="19" spans="1:11" x14ac:dyDescent="0.25">
      <c r="B19" s="12"/>
      <c r="C19" s="25"/>
      <c r="D19" s="25"/>
      <c r="E19" s="25"/>
      <c r="F19" s="12"/>
      <c r="G19" s="12"/>
      <c r="H19" s="12"/>
      <c r="I19" s="26"/>
      <c r="J19" s="12"/>
      <c r="K19" s="13"/>
    </row>
    <row r="20" spans="1:11" x14ac:dyDescent="0.25">
      <c r="A20" s="8" t="s">
        <v>20</v>
      </c>
      <c r="B20" s="27" t="s">
        <v>67</v>
      </c>
      <c r="C20" s="28"/>
      <c r="D20" s="28"/>
      <c r="E20" s="28"/>
      <c r="F20" s="2"/>
      <c r="G20" s="2"/>
      <c r="H20" s="2"/>
      <c r="I20" s="26"/>
      <c r="J20" s="12"/>
      <c r="K20" s="13"/>
    </row>
    <row r="21" spans="1:11" x14ac:dyDescent="0.25">
      <c r="A21" s="19" t="s">
        <v>50</v>
      </c>
      <c r="B21" s="15" t="s">
        <v>12</v>
      </c>
      <c r="C21" s="20"/>
      <c r="D21" s="20" t="s">
        <v>85</v>
      </c>
      <c r="E21" s="20"/>
      <c r="F21" s="15"/>
      <c r="G21" s="15"/>
      <c r="H21" s="15"/>
      <c r="I21" s="22"/>
      <c r="J21" s="12"/>
      <c r="K21" s="13"/>
    </row>
    <row r="22" spans="1:11" x14ac:dyDescent="0.25">
      <c r="A22" s="19" t="s">
        <v>51</v>
      </c>
      <c r="B22" s="15" t="s">
        <v>13</v>
      </c>
      <c r="C22" s="20"/>
      <c r="D22" s="20" t="s">
        <v>86</v>
      </c>
      <c r="E22" s="20"/>
      <c r="F22" s="15"/>
      <c r="G22" s="15"/>
      <c r="H22" s="15"/>
      <c r="I22" s="22"/>
      <c r="J22" s="12"/>
      <c r="K22" s="13"/>
    </row>
    <row r="23" spans="1:11" x14ac:dyDescent="0.25">
      <c r="A23" s="19" t="s">
        <v>52</v>
      </c>
      <c r="B23" s="15" t="s">
        <v>15</v>
      </c>
      <c r="C23" s="20"/>
      <c r="D23" s="20" t="s">
        <v>87</v>
      </c>
      <c r="E23" s="20"/>
      <c r="F23" s="15"/>
      <c r="G23" s="15"/>
      <c r="H23" s="15"/>
      <c r="I23" s="22"/>
      <c r="J23" s="12"/>
      <c r="K23" s="13"/>
    </row>
    <row r="24" spans="1:11" x14ac:dyDescent="0.25">
      <c r="A24" s="19" t="s">
        <v>53</v>
      </c>
      <c r="B24" s="15" t="s">
        <v>16</v>
      </c>
      <c r="C24" s="20"/>
      <c r="D24" s="20" t="s">
        <v>88</v>
      </c>
      <c r="E24" s="20"/>
      <c r="F24" s="15"/>
      <c r="G24" s="15"/>
      <c r="H24" s="15"/>
      <c r="I24" s="22"/>
      <c r="J24" s="12"/>
      <c r="K24" s="13"/>
    </row>
    <row r="25" spans="1:11" x14ac:dyDescent="0.25">
      <c r="A25" s="19" t="s">
        <v>63</v>
      </c>
      <c r="B25" s="15" t="s">
        <v>64</v>
      </c>
      <c r="C25" s="20"/>
      <c r="D25" s="20" t="s">
        <v>89</v>
      </c>
      <c r="E25" s="20"/>
      <c r="F25" s="15"/>
      <c r="G25" s="15"/>
      <c r="H25" s="15"/>
      <c r="I25" s="22"/>
      <c r="J25" s="12"/>
      <c r="K25" s="13"/>
    </row>
  </sheetData>
  <pageMargins left="0.25" right="0.25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zoomScaleNormal="100" workbookViewId="0"/>
  </sheetViews>
  <sheetFormatPr baseColWidth="10" defaultRowHeight="15" x14ac:dyDescent="0.25"/>
  <cols>
    <col min="1" max="1" width="6.42578125" style="4" customWidth="1"/>
    <col min="2" max="3" width="32" style="4" customWidth="1"/>
    <col min="4" max="4" width="28.42578125" style="4" customWidth="1"/>
    <col min="5" max="5" width="12.42578125" style="4" customWidth="1"/>
    <col min="6" max="6" width="12" style="4" customWidth="1"/>
    <col min="7" max="7" width="13.42578125" style="5" customWidth="1"/>
    <col min="8" max="8" width="12.7109375" style="4" customWidth="1"/>
    <col min="9" max="9" width="15" style="31" customWidth="1"/>
    <col min="10" max="16384" width="11.42578125" style="4"/>
  </cols>
  <sheetData>
    <row r="1" spans="1:11" x14ac:dyDescent="0.25">
      <c r="A1" s="1" t="s">
        <v>0</v>
      </c>
      <c r="B1" s="2"/>
      <c r="C1" s="2"/>
      <c r="D1" s="1" t="s">
        <v>71</v>
      </c>
    </row>
    <row r="2" spans="1:11" x14ac:dyDescent="0.25">
      <c r="A2" s="2" t="s">
        <v>17</v>
      </c>
      <c r="B2" s="2"/>
      <c r="C2" s="2"/>
      <c r="D2" s="2" t="s">
        <v>70</v>
      </c>
    </row>
    <row r="4" spans="1:11" x14ac:dyDescent="0.25">
      <c r="A4" s="32" t="s">
        <v>27</v>
      </c>
      <c r="B4" s="1" t="s">
        <v>69</v>
      </c>
      <c r="C4" s="1"/>
      <c r="D4" s="2"/>
      <c r="E4" s="2"/>
      <c r="F4" s="2"/>
      <c r="G4" s="11"/>
      <c r="H4" s="2"/>
      <c r="I4" s="33"/>
    </row>
    <row r="5" spans="1:11" x14ac:dyDescent="0.25">
      <c r="A5" s="8" t="s">
        <v>18</v>
      </c>
      <c r="B5" s="9" t="s">
        <v>65</v>
      </c>
      <c r="C5" s="9"/>
      <c r="D5" s="2"/>
      <c r="E5" s="2"/>
      <c r="F5" s="2"/>
      <c r="G5" s="11"/>
      <c r="H5" s="2"/>
      <c r="I5" s="33"/>
    </row>
    <row r="6" spans="1:11" ht="29.25" customHeight="1" x14ac:dyDescent="0.25">
      <c r="A6" s="14"/>
      <c r="B6" s="15"/>
      <c r="C6" s="15"/>
      <c r="D6" s="34" t="s">
        <v>117</v>
      </c>
      <c r="E6" s="48" t="s">
        <v>116</v>
      </c>
      <c r="F6" s="48" t="s">
        <v>115</v>
      </c>
      <c r="G6" s="35" t="s">
        <v>2</v>
      </c>
      <c r="H6" s="36" t="s">
        <v>3</v>
      </c>
      <c r="I6" s="49" t="s">
        <v>118</v>
      </c>
    </row>
    <row r="7" spans="1:11" x14ac:dyDescent="0.25">
      <c r="A7" s="19" t="s">
        <v>38</v>
      </c>
      <c r="B7" s="15" t="s">
        <v>1</v>
      </c>
      <c r="C7" s="15" t="s">
        <v>72</v>
      </c>
      <c r="D7" s="15" t="s">
        <v>6</v>
      </c>
      <c r="E7" s="15">
        <v>925</v>
      </c>
      <c r="F7" s="15">
        <v>7.5</v>
      </c>
      <c r="G7" s="22">
        <f t="shared" ref="G7:G14" si="0">E7*F7</f>
        <v>6937.5</v>
      </c>
      <c r="H7" s="15">
        <v>335</v>
      </c>
      <c r="I7" s="37">
        <f t="shared" ref="I7:I14" si="1">G7*H7</f>
        <v>2324062.5</v>
      </c>
    </row>
    <row r="8" spans="1:11" x14ac:dyDescent="0.25">
      <c r="A8" s="19" t="s">
        <v>39</v>
      </c>
      <c r="B8" s="15" t="s">
        <v>7</v>
      </c>
      <c r="C8" s="15" t="s">
        <v>73</v>
      </c>
      <c r="D8" s="15" t="s">
        <v>8</v>
      </c>
      <c r="E8" s="15">
        <v>70</v>
      </c>
      <c r="F8" s="15">
        <v>4</v>
      </c>
      <c r="G8" s="22">
        <f t="shared" si="0"/>
        <v>280</v>
      </c>
      <c r="H8" s="15">
        <v>335</v>
      </c>
      <c r="I8" s="37">
        <f t="shared" si="1"/>
        <v>93800</v>
      </c>
    </row>
    <row r="9" spans="1:11" x14ac:dyDescent="0.25">
      <c r="A9" s="19" t="s">
        <v>40</v>
      </c>
      <c r="B9" s="15" t="s">
        <v>5</v>
      </c>
      <c r="C9" s="15" t="s">
        <v>74</v>
      </c>
      <c r="D9" s="15" t="s">
        <v>4</v>
      </c>
      <c r="E9" s="15">
        <v>120</v>
      </c>
      <c r="F9" s="15">
        <v>4</v>
      </c>
      <c r="G9" s="22">
        <f t="shared" si="0"/>
        <v>480</v>
      </c>
      <c r="H9" s="15">
        <v>443</v>
      </c>
      <c r="I9" s="37">
        <f t="shared" si="1"/>
        <v>212640</v>
      </c>
      <c r="K9" s="5"/>
    </row>
    <row r="10" spans="1:11" x14ac:dyDescent="0.25">
      <c r="A10" s="19" t="s">
        <v>41</v>
      </c>
      <c r="B10" s="15" t="s">
        <v>57</v>
      </c>
      <c r="C10" s="15" t="s">
        <v>75</v>
      </c>
      <c r="D10" s="15" t="s">
        <v>58</v>
      </c>
      <c r="E10" s="15">
        <v>18</v>
      </c>
      <c r="F10" s="15">
        <v>4</v>
      </c>
      <c r="G10" s="22">
        <f t="shared" si="0"/>
        <v>72</v>
      </c>
      <c r="H10" s="15">
        <v>443</v>
      </c>
      <c r="I10" s="37">
        <f t="shared" si="1"/>
        <v>31896</v>
      </c>
    </row>
    <row r="11" spans="1:11" x14ac:dyDescent="0.25">
      <c r="A11" s="19" t="s">
        <v>42</v>
      </c>
      <c r="B11" s="15" t="s">
        <v>44</v>
      </c>
      <c r="C11" s="15" t="s">
        <v>76</v>
      </c>
      <c r="D11" s="15" t="s">
        <v>37</v>
      </c>
      <c r="E11" s="15">
        <v>15</v>
      </c>
      <c r="F11" s="15">
        <v>4</v>
      </c>
      <c r="G11" s="22">
        <f t="shared" si="0"/>
        <v>60</v>
      </c>
      <c r="H11" s="15">
        <v>443</v>
      </c>
      <c r="I11" s="37">
        <f t="shared" si="1"/>
        <v>26580</v>
      </c>
    </row>
    <row r="12" spans="1:11" x14ac:dyDescent="0.25">
      <c r="A12" s="19" t="s">
        <v>43</v>
      </c>
      <c r="B12" s="15" t="s">
        <v>98</v>
      </c>
      <c r="C12" s="15" t="s">
        <v>79</v>
      </c>
      <c r="D12" s="15" t="s">
        <v>45</v>
      </c>
      <c r="E12" s="15">
        <v>18</v>
      </c>
      <c r="F12" s="15">
        <v>4</v>
      </c>
      <c r="G12" s="22">
        <f t="shared" si="0"/>
        <v>72</v>
      </c>
      <c r="H12" s="15">
        <v>443</v>
      </c>
      <c r="I12" s="37">
        <f t="shared" si="1"/>
        <v>31896</v>
      </c>
    </row>
    <row r="13" spans="1:11" x14ac:dyDescent="0.25">
      <c r="A13" s="19" t="s">
        <v>59</v>
      </c>
      <c r="B13" s="15" t="s">
        <v>54</v>
      </c>
      <c r="C13" s="15" t="s">
        <v>77</v>
      </c>
      <c r="D13" s="15"/>
      <c r="E13" s="15">
        <v>25</v>
      </c>
      <c r="F13" s="15">
        <v>4</v>
      </c>
      <c r="G13" s="22">
        <f t="shared" si="0"/>
        <v>100</v>
      </c>
      <c r="H13" s="15">
        <v>443</v>
      </c>
      <c r="I13" s="37">
        <f t="shared" si="1"/>
        <v>44300</v>
      </c>
    </row>
    <row r="14" spans="1:11" x14ac:dyDescent="0.25">
      <c r="A14" s="19" t="s">
        <v>60</v>
      </c>
      <c r="B14" s="15" t="s">
        <v>97</v>
      </c>
      <c r="C14" s="15" t="s">
        <v>96</v>
      </c>
      <c r="D14" s="15"/>
      <c r="E14" s="15">
        <v>150</v>
      </c>
      <c r="F14" s="15">
        <v>4</v>
      </c>
      <c r="G14" s="22">
        <f t="shared" si="0"/>
        <v>600</v>
      </c>
      <c r="H14" s="15">
        <v>443</v>
      </c>
      <c r="I14" s="37">
        <f t="shared" si="1"/>
        <v>265800</v>
      </c>
    </row>
    <row r="15" spans="1:11" x14ac:dyDescent="0.25">
      <c r="A15" s="19" t="s">
        <v>61</v>
      </c>
      <c r="B15" s="23" t="s">
        <v>9</v>
      </c>
      <c r="C15" s="23" t="s">
        <v>78</v>
      </c>
      <c r="D15" s="15"/>
      <c r="E15" s="15"/>
      <c r="F15" s="15"/>
      <c r="G15" s="22"/>
      <c r="H15" s="15"/>
      <c r="I15" s="37">
        <v>35000</v>
      </c>
    </row>
    <row r="16" spans="1:11" x14ac:dyDescent="0.25">
      <c r="A16" s="38"/>
      <c r="B16" s="39" t="s">
        <v>83</v>
      </c>
      <c r="C16" s="39" t="s">
        <v>82</v>
      </c>
      <c r="D16" s="40"/>
      <c r="E16" s="40"/>
      <c r="F16" s="40"/>
      <c r="G16" s="41"/>
      <c r="H16" s="40"/>
      <c r="I16" s="42">
        <f>SUM(I7:I15)</f>
        <v>3065974.5</v>
      </c>
    </row>
    <row r="17" spans="1:9" x14ac:dyDescent="0.25">
      <c r="B17" s="2"/>
      <c r="C17" s="2"/>
      <c r="D17" s="2"/>
      <c r="E17" s="2"/>
      <c r="F17" s="2"/>
      <c r="G17" s="11"/>
      <c r="H17" s="2"/>
      <c r="I17" s="33"/>
    </row>
    <row r="18" spans="1:9" x14ac:dyDescent="0.25">
      <c r="A18" s="8" t="s">
        <v>19</v>
      </c>
      <c r="B18" s="9" t="s">
        <v>66</v>
      </c>
      <c r="C18" s="9"/>
      <c r="D18" s="2"/>
      <c r="E18" s="2"/>
      <c r="F18" s="2"/>
      <c r="G18" s="11"/>
      <c r="H18" s="2"/>
      <c r="I18" s="33"/>
    </row>
    <row r="19" spans="1:9" x14ac:dyDescent="0.25">
      <c r="A19" s="19" t="s">
        <v>46</v>
      </c>
      <c r="B19" s="15" t="s">
        <v>33</v>
      </c>
      <c r="C19" s="15" t="s">
        <v>80</v>
      </c>
      <c r="D19" s="15"/>
      <c r="E19" s="15">
        <v>260</v>
      </c>
      <c r="F19" s="15">
        <v>2.87</v>
      </c>
      <c r="G19" s="22">
        <f>E19*F19</f>
        <v>746.2</v>
      </c>
      <c r="H19" s="15">
        <v>300</v>
      </c>
      <c r="I19" s="37">
        <f>G19*H19</f>
        <v>223860</v>
      </c>
    </row>
    <row r="20" spans="1:9" x14ac:dyDescent="0.25">
      <c r="A20" s="19" t="s">
        <v>47</v>
      </c>
      <c r="B20" s="15" t="s">
        <v>10</v>
      </c>
      <c r="C20" s="15" t="s">
        <v>81</v>
      </c>
      <c r="D20" s="15"/>
      <c r="E20" s="15">
        <v>495</v>
      </c>
      <c r="F20" s="15">
        <v>3.3</v>
      </c>
      <c r="G20" s="22">
        <f>E20*F20</f>
        <v>1633.5</v>
      </c>
      <c r="H20" s="15">
        <v>180</v>
      </c>
      <c r="I20" s="37">
        <f>G20*H20</f>
        <v>294030</v>
      </c>
    </row>
    <row r="21" spans="1:9" x14ac:dyDescent="0.25">
      <c r="A21" s="14"/>
      <c r="B21" s="39" t="s">
        <v>83</v>
      </c>
      <c r="C21" s="39" t="s">
        <v>82</v>
      </c>
      <c r="D21" s="40"/>
      <c r="E21" s="40"/>
      <c r="F21" s="40"/>
      <c r="G21" s="41"/>
      <c r="H21" s="40"/>
      <c r="I21" s="42">
        <f>SUM(I19:I20)</f>
        <v>517890</v>
      </c>
    </row>
    <row r="22" spans="1:9" x14ac:dyDescent="0.25">
      <c r="B22" s="12"/>
      <c r="C22" s="12"/>
      <c r="D22" s="12"/>
      <c r="E22" s="12"/>
      <c r="F22" s="12"/>
      <c r="G22" s="26"/>
      <c r="H22" s="12"/>
      <c r="I22" s="13"/>
    </row>
    <row r="23" spans="1:9" x14ac:dyDescent="0.25">
      <c r="A23" s="8" t="s">
        <v>20</v>
      </c>
      <c r="B23" s="27" t="s">
        <v>67</v>
      </c>
      <c r="C23" s="27"/>
      <c r="D23" s="2"/>
      <c r="E23" s="2"/>
      <c r="F23" s="2"/>
      <c r="G23" s="11"/>
      <c r="H23" s="2"/>
      <c r="I23" s="33"/>
    </row>
    <row r="24" spans="1:9" x14ac:dyDescent="0.25">
      <c r="A24" s="19" t="s">
        <v>50</v>
      </c>
      <c r="B24" s="15" t="s">
        <v>12</v>
      </c>
      <c r="C24" s="15" t="s">
        <v>85</v>
      </c>
      <c r="D24" s="15"/>
      <c r="E24" s="15"/>
      <c r="F24" s="15"/>
      <c r="G24" s="22"/>
      <c r="H24" s="15"/>
      <c r="I24" s="43">
        <v>75000</v>
      </c>
    </row>
    <row r="25" spans="1:9" x14ac:dyDescent="0.25">
      <c r="A25" s="19" t="s">
        <v>51</v>
      </c>
      <c r="B25" s="15" t="s">
        <v>13</v>
      </c>
      <c r="C25" s="15" t="s">
        <v>86</v>
      </c>
      <c r="D25" s="15"/>
      <c r="E25" s="15"/>
      <c r="F25" s="15"/>
      <c r="G25" s="22"/>
      <c r="H25" s="15"/>
      <c r="I25" s="37">
        <v>50000</v>
      </c>
    </row>
    <row r="26" spans="1:9" x14ac:dyDescent="0.25">
      <c r="A26" s="19" t="s">
        <v>52</v>
      </c>
      <c r="B26" s="15" t="s">
        <v>15</v>
      </c>
      <c r="C26" s="15" t="s">
        <v>87</v>
      </c>
      <c r="D26" s="15"/>
      <c r="E26" s="15"/>
      <c r="F26" s="15"/>
      <c r="G26" s="22"/>
      <c r="H26" s="15"/>
      <c r="I26" s="37">
        <v>60000</v>
      </c>
    </row>
    <row r="27" spans="1:9" x14ac:dyDescent="0.25">
      <c r="A27" s="19" t="s">
        <v>53</v>
      </c>
      <c r="B27" s="15" t="s">
        <v>16</v>
      </c>
      <c r="C27" s="15" t="s">
        <v>88</v>
      </c>
      <c r="D27" s="15"/>
      <c r="E27" s="15"/>
      <c r="F27" s="15"/>
      <c r="G27" s="22"/>
      <c r="H27" s="15"/>
      <c r="I27" s="37">
        <v>45000</v>
      </c>
    </row>
    <row r="28" spans="1:9" x14ac:dyDescent="0.25">
      <c r="A28" s="19" t="s">
        <v>63</v>
      </c>
      <c r="B28" s="15" t="s">
        <v>64</v>
      </c>
      <c r="C28" s="15" t="s">
        <v>89</v>
      </c>
      <c r="D28" s="15"/>
      <c r="E28" s="15"/>
      <c r="F28" s="15"/>
      <c r="G28" s="22"/>
      <c r="H28" s="15"/>
      <c r="I28" s="37">
        <v>20000</v>
      </c>
    </row>
    <row r="29" spans="1:9" x14ac:dyDescent="0.25">
      <c r="A29" s="14"/>
      <c r="B29" s="39" t="s">
        <v>83</v>
      </c>
      <c r="C29" s="39" t="s">
        <v>82</v>
      </c>
      <c r="D29" s="40"/>
      <c r="E29" s="40"/>
      <c r="F29" s="40"/>
      <c r="G29" s="41"/>
      <c r="H29" s="40"/>
      <c r="I29" s="42">
        <f>SUM(I24:I28)</f>
        <v>250000</v>
      </c>
    </row>
    <row r="30" spans="1:9" x14ac:dyDescent="0.25">
      <c r="A30" s="14"/>
      <c r="B30" s="44" t="s">
        <v>14</v>
      </c>
      <c r="C30" s="44" t="s">
        <v>84</v>
      </c>
      <c r="D30" s="44"/>
      <c r="E30" s="44"/>
      <c r="F30" s="44"/>
      <c r="G30" s="45"/>
      <c r="H30" s="44"/>
      <c r="I30" s="46">
        <f>I16+I21+I29</f>
        <v>3833864.5</v>
      </c>
    </row>
    <row r="31" spans="1:9" x14ac:dyDescent="0.25">
      <c r="B31" s="2"/>
      <c r="C31" s="2"/>
      <c r="D31" s="2"/>
      <c r="E31" s="2"/>
      <c r="F31" s="2"/>
      <c r="G31" s="11"/>
      <c r="H31" s="2"/>
      <c r="I31" s="33"/>
    </row>
    <row r="32" spans="1:9" x14ac:dyDescent="0.25">
      <c r="A32" s="32" t="s">
        <v>21</v>
      </c>
      <c r="B32" s="1" t="s">
        <v>68</v>
      </c>
      <c r="C32" s="1"/>
      <c r="D32" s="2"/>
      <c r="E32" s="2"/>
      <c r="F32" s="2"/>
      <c r="G32" s="11"/>
      <c r="H32" s="2"/>
      <c r="I32" s="33"/>
    </row>
    <row r="33" spans="1:9" x14ac:dyDescent="0.25">
      <c r="A33" s="14" t="s">
        <v>22</v>
      </c>
      <c r="B33" s="15" t="s">
        <v>31</v>
      </c>
      <c r="C33" s="15" t="s">
        <v>90</v>
      </c>
      <c r="D33" s="47">
        <v>0.15</v>
      </c>
      <c r="E33" s="15"/>
      <c r="F33" s="15"/>
      <c r="G33" s="22"/>
      <c r="H33" s="15"/>
      <c r="I33" s="37">
        <f>I30*0.15</f>
        <v>575079.67499999993</v>
      </c>
    </row>
    <row r="34" spans="1:9" x14ac:dyDescent="0.25">
      <c r="A34" s="14" t="s">
        <v>23</v>
      </c>
      <c r="B34" s="15" t="s">
        <v>28</v>
      </c>
      <c r="C34" s="15" t="s">
        <v>91</v>
      </c>
      <c r="D34" s="47">
        <v>0.04</v>
      </c>
      <c r="E34" s="15"/>
      <c r="F34" s="15" t="s">
        <v>11</v>
      </c>
      <c r="G34" s="22"/>
      <c r="H34" s="15"/>
      <c r="I34" s="37">
        <f>I33*0.04</f>
        <v>23003.186999999998</v>
      </c>
    </row>
    <row r="35" spans="1:9" x14ac:dyDescent="0.25">
      <c r="A35" s="14" t="s">
        <v>24</v>
      </c>
      <c r="B35" s="15" t="s">
        <v>29</v>
      </c>
      <c r="C35" s="15" t="s">
        <v>92</v>
      </c>
      <c r="D35" s="47">
        <v>0.1</v>
      </c>
      <c r="E35" s="15"/>
      <c r="F35" s="15"/>
      <c r="G35" s="22"/>
      <c r="H35" s="15"/>
      <c r="I35" s="37">
        <f>(I16+I21)*0.1</f>
        <v>358386.45</v>
      </c>
    </row>
    <row r="36" spans="1:9" x14ac:dyDescent="0.25">
      <c r="A36" s="14" t="s">
        <v>25</v>
      </c>
      <c r="B36" s="15" t="s">
        <v>30</v>
      </c>
      <c r="C36" s="15" t="s">
        <v>93</v>
      </c>
      <c r="D36" s="47">
        <v>0.22</v>
      </c>
      <c r="E36" s="15"/>
      <c r="F36" s="15"/>
      <c r="G36" s="22"/>
      <c r="H36" s="15"/>
      <c r="I36" s="37">
        <f>(I29+I33+I34)*0.22</f>
        <v>186578.22964000001</v>
      </c>
    </row>
    <row r="37" spans="1:9" x14ac:dyDescent="0.25">
      <c r="A37" s="14"/>
      <c r="B37" s="44" t="s">
        <v>26</v>
      </c>
      <c r="C37" s="44" t="s">
        <v>94</v>
      </c>
      <c r="D37" s="15"/>
      <c r="E37" s="15"/>
      <c r="F37" s="15"/>
      <c r="G37" s="22"/>
      <c r="H37" s="15"/>
      <c r="I37" s="46">
        <f>SUM(I33:I36)</f>
        <v>1143047.54164</v>
      </c>
    </row>
    <row r="38" spans="1:9" x14ac:dyDescent="0.25">
      <c r="A38" s="14"/>
      <c r="B38" s="44" t="s">
        <v>32</v>
      </c>
      <c r="C38" s="44" t="s">
        <v>95</v>
      </c>
      <c r="D38" s="44"/>
      <c r="E38" s="44"/>
      <c r="F38" s="44"/>
      <c r="G38" s="45"/>
      <c r="H38" s="44"/>
      <c r="I38" s="46">
        <f>I30+I37</f>
        <v>4976912.0416400004</v>
      </c>
    </row>
  </sheetData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Raumprog.|Prog.planivolumetrico</vt:lpstr>
      <vt:lpstr>Kostenschätzung|Stima dei costi</vt:lpstr>
      <vt:lpstr>'Kostenschätzung|Stima dei costi'!Druckbereich</vt:lpstr>
      <vt:lpstr>'Raumprog.|Prog.planivolumetrico'!Druckbereich</vt:lpstr>
    </vt:vector>
  </TitlesOfParts>
  <Company>Stadtgemeinde Bruneck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*</cp:lastModifiedBy>
  <cp:lastPrinted>2018-10-23T16:54:05Z</cp:lastPrinted>
  <dcterms:created xsi:type="dcterms:W3CDTF">2018-05-15T11:27:22Z</dcterms:created>
  <dcterms:modified xsi:type="dcterms:W3CDTF">2018-10-23T16:54:31Z</dcterms:modified>
</cp:coreProperties>
</file>